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总表" sheetId="6" r:id="rId1"/>
    <sheet name="毕业后教育阶段" sheetId="7" r:id="rId2"/>
    <sheet name="继续教育阶段" sheetId="10" r:id="rId3"/>
  </sheets>
  <definedNames>
    <definedName name="_xlnm.Print_Area" localSheetId="0">总表!$A$1:$H$9</definedName>
    <definedName name="_xlnm.Print_Titles" localSheetId="0">总表!$4:$5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<sst xmlns="http://schemas.openxmlformats.org/spreadsheetml/2006/main" count="67" uniqueCount="50">
  <si>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附件1</t>
  </si>
  <si>
    <t>2025年第二批中央财政医疗服务与保障能力提升（卫生健康人才培养）补助资金分配表</t>
  </si>
  <si>
    <r>
      <rPr>
        <sz val="11"/>
        <rFont val="宋体"/>
        <charset val="134"/>
      </rPr>
      <t>金额单位：万元</t>
    </r>
  </si>
  <si>
    <t>单位</t>
  </si>
  <si>
    <t>毕业后教育阶段</t>
  </si>
  <si>
    <t>继续教育阶段</t>
  </si>
  <si>
    <t>2025年实际补助资金合计（绩效后）</t>
  </si>
  <si>
    <t>其中：绩效奖励资金</t>
  </si>
  <si>
    <t>2025年提前下达补助资金</t>
  </si>
  <si>
    <t>此次下达补助资金</t>
  </si>
  <si>
    <t>住院医师规范化培训</t>
  </si>
  <si>
    <t>紧缺人才培训</t>
  </si>
  <si>
    <t>县乡村卫生人才能力提升培训</t>
  </si>
  <si>
    <t>云浮市</t>
  </si>
  <si>
    <t>云浮市人民医院</t>
  </si>
  <si>
    <t>云浮市（罗定）第三人民医院</t>
  </si>
  <si>
    <r>
      <rPr>
        <sz val="11"/>
        <rFont val="黑体"/>
        <charset val="134"/>
      </rPr>
      <t>附件1</t>
    </r>
    <r>
      <rPr>
        <sz val="11"/>
        <rFont val="Times New Roman"/>
        <charset val="134"/>
      </rPr>
      <t>—1</t>
    </r>
  </si>
  <si>
    <t>毕业后教育阶段补助资金分配表</t>
  </si>
  <si>
    <t>2025年应补助资金</t>
  </si>
  <si>
    <t>绩效奖补金额</t>
  </si>
  <si>
    <r>
      <rPr>
        <sz val="11"/>
        <rFont val="黑体"/>
        <charset val="134"/>
      </rPr>
      <t>2025</t>
    </r>
    <r>
      <rPr>
        <sz val="11"/>
        <color rgb="FF000000"/>
        <rFont val="黑体"/>
        <charset val="134"/>
      </rPr>
      <t>年实际应补助资金（绩效后）</t>
    </r>
  </si>
  <si>
    <t>本次下达</t>
  </si>
  <si>
    <r>
      <rPr>
        <sz val="11"/>
        <rFont val="黑体"/>
        <charset val="0"/>
      </rPr>
      <t>2023</t>
    </r>
    <r>
      <rPr>
        <sz val="11"/>
        <rFont val="黑体"/>
        <charset val="134"/>
      </rPr>
      <t>级补助在培数</t>
    </r>
  </si>
  <si>
    <r>
      <rPr>
        <sz val="11"/>
        <rFont val="黑体"/>
        <charset val="0"/>
      </rPr>
      <t>2024</t>
    </r>
    <r>
      <rPr>
        <sz val="11"/>
        <rFont val="黑体"/>
        <charset val="134"/>
      </rPr>
      <t>级补助在培数</t>
    </r>
  </si>
  <si>
    <r>
      <rPr>
        <sz val="11"/>
        <rFont val="黑体"/>
        <charset val="0"/>
      </rPr>
      <t>2025</t>
    </r>
    <r>
      <rPr>
        <sz val="11"/>
        <rFont val="黑体"/>
        <charset val="134"/>
      </rPr>
      <t>级计划招收数</t>
    </r>
  </si>
  <si>
    <t>补助资金数</t>
  </si>
  <si>
    <t>A</t>
  </si>
  <si>
    <t>B</t>
  </si>
  <si>
    <t>C</t>
  </si>
  <si>
    <t>D</t>
  </si>
  <si>
    <t>E=(B+C+D)×3</t>
  </si>
  <si>
    <t>F</t>
  </si>
  <si>
    <t>G</t>
  </si>
  <si>
    <t>H=F+G</t>
  </si>
  <si>
    <t>I</t>
  </si>
  <si>
    <t>J=H-I</t>
  </si>
  <si>
    <r>
      <rPr>
        <sz val="11"/>
        <rFont val="宋体"/>
        <charset val="0"/>
      </rPr>
      <t>备注：住院医师（含公卫医师和专科医师）规范化培训补助标准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万元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人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年。</t>
    </r>
  </si>
  <si>
    <r>
      <rPr>
        <sz val="11"/>
        <rFont val="黑体"/>
        <charset val="0"/>
      </rPr>
      <t>附件</t>
    </r>
    <r>
      <rPr>
        <sz val="11"/>
        <rFont val="Times New Roman"/>
        <charset val="0"/>
      </rPr>
      <t>1—2</t>
    </r>
  </si>
  <si>
    <t>继续教育阶段补助资金分配表</t>
  </si>
  <si>
    <t>金额单位：万元</t>
  </si>
  <si>
    <t>紧缺人才培训计划数（人）</t>
  </si>
  <si>
    <r>
      <rPr>
        <sz val="11"/>
        <rFont val="黑体"/>
        <charset val="0"/>
      </rPr>
      <t>2025</t>
    </r>
    <r>
      <rPr>
        <sz val="11"/>
        <rFont val="黑体"/>
        <charset val="134"/>
      </rPr>
      <t>年提前下达补助资金</t>
    </r>
  </si>
  <si>
    <t>精神科医师转岗</t>
  </si>
  <si>
    <t>癌症早诊培训</t>
  </si>
  <si>
    <r>
      <rPr>
        <sz val="11"/>
        <rFont val="黑体"/>
        <charset val="134"/>
      </rPr>
      <t>补助</t>
    </r>
    <r>
      <rPr>
        <sz val="11"/>
        <rFont val="黑体"/>
        <charset val="0"/>
      </rPr>
      <t xml:space="preserve">
</t>
    </r>
    <r>
      <rPr>
        <sz val="11"/>
        <rFont val="黑体"/>
        <charset val="134"/>
      </rPr>
      <t>人数（人）</t>
    </r>
  </si>
  <si>
    <t>C=B×1.5</t>
  </si>
  <si>
    <t>E=D×0.012×90</t>
  </si>
  <si>
    <r>
      <rPr>
        <sz val="11"/>
        <rFont val="黑体"/>
        <charset val="0"/>
      </rPr>
      <t>F=</t>
    </r>
    <r>
      <rPr>
        <sz val="11"/>
        <rFont val="黑体"/>
        <charset val="134"/>
      </rPr>
      <t>（</t>
    </r>
    <r>
      <rPr>
        <sz val="11"/>
        <rFont val="黑体"/>
        <charset val="0"/>
      </rPr>
      <t>C</t>
    </r>
    <r>
      <rPr>
        <sz val="11"/>
        <rFont val="黑体"/>
        <charset val="134"/>
      </rPr>
      <t>＋</t>
    </r>
    <r>
      <rPr>
        <sz val="11"/>
        <rFont val="黑体"/>
        <charset val="0"/>
      </rPr>
      <t>E</t>
    </r>
    <r>
      <rPr>
        <sz val="11"/>
        <rFont val="黑体"/>
        <charset val="134"/>
      </rPr>
      <t>）</t>
    </r>
    <r>
      <rPr>
        <sz val="11"/>
        <rFont val="黑体"/>
        <charset val="0"/>
      </rPr>
      <t>×0.9</t>
    </r>
  </si>
  <si>
    <t>G=C+E-F</t>
  </si>
  <si>
    <t>备注：紧缺人才补助标准：精神科医师转岗培训补助标准1.5万元/人/年，培训1年；出生缺陷防治人员、院前急救医务人员、癌症早诊人员、职业病防治人才培训补助标准120/人/天，培训90天。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</si>
</sst>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53">
    <font>
      <sz val="12"/>
      <name val="宋体"/>
      <charset val="134"/>
    </font>
    <font>
      <sz val="11"/>
      <name val="Times New Roman"/>
      <charset val="0"/>
    </font>
    <font>
      <sz val="11"/>
      <name val="黑体"/>
      <charset val="0"/>
    </font>
    <font>
      <b/>
      <sz val="11"/>
      <name val="宋体"/>
      <charset val="0"/>
      <scheme val="minor"/>
    </font>
    <font>
      <sz val="11"/>
      <name val="宋体"/>
      <charset val="0"/>
      <scheme val="minor"/>
    </font>
    <font>
      <sz val="12"/>
      <name val="Times New Roman"/>
      <charset val="0"/>
    </font>
    <font>
      <sz val="18"/>
      <name val="方正小标宋简体"/>
      <charset val="134"/>
    </font>
    <font>
      <sz val="18"/>
      <name val="方正小标宋简体"/>
      <charset val="0"/>
    </font>
    <font>
      <sz val="11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  <scheme val="minor"/>
    </font>
    <font>
      <sz val="12"/>
      <color indexed="8"/>
      <name val="黑体"/>
      <charset val="0"/>
    </font>
    <font>
      <sz val="11"/>
      <name val="宋体"/>
      <charset val="0"/>
    </font>
    <font>
      <sz val="12"/>
      <name val="Times New Roman"/>
      <charset val="134"/>
    </font>
    <font>
      <sz val="12"/>
      <name val="黑体"/>
      <charset val="0"/>
    </font>
    <font>
      <b/>
      <sz val="12"/>
      <name val="宋体"/>
      <charset val="0"/>
      <scheme val="minor"/>
    </font>
    <font>
      <sz val="12"/>
      <name val="宋体"/>
      <charset val="0"/>
      <scheme val="minor"/>
    </font>
    <font>
      <sz val="9"/>
      <name val="Times New Roman"/>
      <charset val="0"/>
    </font>
    <font>
      <sz val="14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0"/>
      <scheme val="minor"/>
    </font>
    <font>
      <sz val="12"/>
      <name val="宋体"/>
      <charset val="134"/>
      <scheme val="minor"/>
    </font>
    <font>
      <sz val="12"/>
      <color indexed="8"/>
      <name val="宋体"/>
      <charset val="0"/>
      <scheme val="minor"/>
    </font>
    <font>
      <sz val="9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charset val="0"/>
    </font>
    <font>
      <sz val="12"/>
      <name val="Arial"/>
      <charset val="0"/>
    </font>
    <font>
      <sz val="9"/>
      <name val="宋体"/>
      <charset val="134"/>
    </font>
    <font>
      <sz val="11"/>
      <color rgb="FF000000"/>
      <name val="黑体"/>
      <charset val="134"/>
    </font>
    <font>
      <sz val="11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6" applyNumberFormat="0" applyAlignment="0" applyProtection="0">
      <alignment vertical="center"/>
    </xf>
    <xf numFmtId="0" fontId="39" fillId="4" borderId="17" applyNumberFormat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0" borderId="0"/>
    <xf numFmtId="0" fontId="31" fillId="0" borderId="0">
      <alignment vertical="center"/>
    </xf>
    <xf numFmtId="0" fontId="3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/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11" fillId="0" borderId="9" xfId="1" applyNumberFormat="1" applyFont="1" applyFill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3" fontId="3" fillId="0" borderId="5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77" fontId="4" fillId="0" borderId="8" xfId="0" applyNumberFormat="1" applyFont="1" applyBorder="1" applyAlignment="1">
      <alignment vertical="center"/>
    </xf>
    <xf numFmtId="43" fontId="4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76" fontId="11" fillId="0" borderId="5" xfId="1" applyNumberFormat="1" applyFont="1" applyFill="1" applyBorder="1" applyAlignment="1">
      <alignment horizontal="center" vertical="center"/>
    </xf>
    <xf numFmtId="43" fontId="3" fillId="0" borderId="5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13" fillId="0" borderId="0" xfId="0" applyFont="1">
      <alignment vertical="center"/>
    </xf>
    <xf numFmtId="0" fontId="1" fillId="0" borderId="0" xfId="52" applyNumberFormat="1" applyFont="1" applyBorder="1" applyAlignment="1"/>
    <xf numFmtId="0" fontId="14" fillId="0" borderId="0" xfId="52" applyNumberFormat="1" applyFont="1" applyBorder="1" applyAlignment="1"/>
    <xf numFmtId="0" fontId="14" fillId="0" borderId="0" xfId="52" applyNumberFormat="1" applyFont="1" applyBorder="1" applyAlignment="1">
      <alignment horizontal="center"/>
    </xf>
    <xf numFmtId="0" fontId="15" fillId="0" borderId="0" xfId="52" applyNumberFormat="1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52" applyNumberFormat="1" applyFont="1" applyBorder="1" applyAlignment="1">
      <alignment horizontal="center"/>
    </xf>
    <xf numFmtId="0" fontId="17" fillId="0" borderId="0" xfId="52" applyNumberFormat="1" applyFont="1" applyBorder="1" applyAlignment="1"/>
    <xf numFmtId="0" fontId="5" fillId="0" borderId="0" xfId="0" applyFont="1" applyBorder="1">
      <alignment vertical="center"/>
    </xf>
    <xf numFmtId="0" fontId="18" fillId="0" borderId="0" xfId="52" applyNumberFormat="1" applyFont="1" applyBorder="1" applyAlignment="1">
      <alignment horizontal="left" vertical="center"/>
    </xf>
    <xf numFmtId="0" fontId="19" fillId="0" borderId="0" xfId="52" applyNumberFormat="1" applyFont="1" applyBorder="1" applyAlignment="1">
      <alignment horizontal="center"/>
    </xf>
    <xf numFmtId="0" fontId="19" fillId="0" borderId="0" xfId="52" applyNumberFormat="1" applyFont="1" applyBorder="1" applyAlignment="1"/>
    <xf numFmtId="0" fontId="20" fillId="0" borderId="0" xfId="52" applyNumberFormat="1" applyFont="1" applyBorder="1" applyAlignment="1">
      <alignment horizontal="center"/>
    </xf>
    <xf numFmtId="0" fontId="20" fillId="0" borderId="0" xfId="52" applyNumberFormat="1" applyFont="1" applyBorder="1" applyAlignment="1">
      <alignment horizontal="right" vertical="center"/>
    </xf>
    <xf numFmtId="0" fontId="20" fillId="0" borderId="0" xfId="52" applyNumberFormat="1" applyFont="1" applyBorder="1" applyAlignment="1">
      <alignment horizontal="center" vertical="center"/>
    </xf>
    <xf numFmtId="178" fontId="21" fillId="0" borderId="11" xfId="0" applyNumberFormat="1" applyFont="1" applyFill="1" applyBorder="1" applyAlignment="1">
      <alignment horizontal="center" vertical="center" wrapText="1"/>
    </xf>
    <xf numFmtId="43" fontId="22" fillId="0" borderId="5" xfId="1" applyNumberFormat="1" applyFont="1" applyFill="1" applyBorder="1" applyAlignment="1">
      <alignment horizontal="center" vertical="center" wrapText="1"/>
    </xf>
    <xf numFmtId="43" fontId="23" fillId="0" borderId="5" xfId="1" applyNumberFormat="1" applyFont="1" applyFill="1" applyBorder="1" applyAlignment="1">
      <alignment horizontal="center" vertical="center" wrapText="1"/>
    </xf>
    <xf numFmtId="176" fontId="21" fillId="0" borderId="5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0" fontId="24" fillId="0" borderId="5" xfId="52" applyFont="1" applyFill="1" applyBorder="1" applyAlignment="1">
      <alignment horizontal="center" vertical="center"/>
    </xf>
    <xf numFmtId="176" fontId="25" fillId="0" borderId="5" xfId="1" applyNumberFormat="1" applyFont="1" applyFill="1" applyBorder="1" applyAlignment="1">
      <alignment horizontal="center" vertical="center"/>
    </xf>
    <xf numFmtId="0" fontId="26" fillId="0" borderId="5" xfId="52" applyFont="1" applyFill="1" applyBorder="1" applyAlignment="1">
      <alignment horizontal="center" vertical="center"/>
    </xf>
    <xf numFmtId="176" fontId="27" fillId="0" borderId="5" xfId="1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8" fillId="0" borderId="5" xfId="52" applyNumberFormat="1" applyFont="1" applyBorder="1" applyAlignment="1">
      <alignment horizontal="center"/>
    </xf>
    <xf numFmtId="0" fontId="15" fillId="0" borderId="0" xfId="52" applyNumberFormat="1" applyFont="1" applyBorder="1" applyAlignment="1"/>
    <xf numFmtId="0" fontId="16" fillId="0" borderId="0" xfId="52" applyNumberFormat="1" applyFont="1" applyBorder="1" applyAlignment="1"/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5" xfId="49"/>
    <cellStyle name="常规_综合得分_2" xfId="50"/>
    <cellStyle name="常规 38" xfId="51"/>
    <cellStyle name="常规_测算表" xfId="52"/>
    <cellStyle name="常规_厅直预算单位(空)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F15" sqref="F15"/>
    </sheetView>
  </sheetViews>
  <sheetFormatPr defaultColWidth="18.5" defaultRowHeight="15.75" outlineLevelRow="7"/>
  <cols>
    <col min="1" max="1" width="29.875" style="52" customWidth="1"/>
    <col min="2" max="2" width="16.875" style="52" customWidth="1"/>
    <col min="3" max="3" width="15.5" style="53" customWidth="1"/>
    <col min="4" max="4" width="16.65" style="53" customWidth="1"/>
    <col min="5" max="5" width="19.5" style="53" customWidth="1"/>
    <col min="6" max="6" width="12.7916666666667" style="53" customWidth="1"/>
    <col min="7" max="7" width="14.375" style="53" customWidth="1"/>
    <col min="8" max="8" width="12.75" style="53" customWidth="1"/>
    <col min="9" max="231" width="18.5" style="53" customWidth="1"/>
    <col min="232" max="244" width="18.5" style="54"/>
    <col min="245" max="16384" width="18.5" style="6"/>
  </cols>
  <sheetData>
    <row r="1" s="46" customFormat="1" ht="25" customHeight="1" spans="1:244">
      <c r="A1" s="55" t="s">
        <v>0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</row>
    <row r="2" s="46" customFormat="1" ht="46" customHeight="1" spans="1:244">
      <c r="A2" s="8" t="s">
        <v>1</v>
      </c>
      <c r="B2" s="8"/>
      <c r="C2" s="8"/>
      <c r="D2" s="8"/>
      <c r="E2" s="8"/>
      <c r="F2" s="8"/>
      <c r="G2" s="8"/>
      <c r="H2" s="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</row>
    <row r="3" s="47" customFormat="1" ht="25" customHeight="1" spans="1:8">
      <c r="A3" s="58"/>
      <c r="B3" s="58"/>
      <c r="C3" s="59"/>
      <c r="H3" s="60" t="s">
        <v>2</v>
      </c>
    </row>
    <row r="4" s="48" customFormat="1" ht="39" customHeight="1" spans="1:8">
      <c r="A4" s="61" t="s">
        <v>3</v>
      </c>
      <c r="B4" s="62" t="s">
        <v>4</v>
      </c>
      <c r="C4" s="63" t="s">
        <v>5</v>
      </c>
      <c r="D4" s="63"/>
      <c r="E4" s="63" t="s">
        <v>6</v>
      </c>
      <c r="F4" s="63" t="s">
        <v>7</v>
      </c>
      <c r="G4" s="63" t="s">
        <v>8</v>
      </c>
      <c r="H4" s="64" t="s">
        <v>9</v>
      </c>
    </row>
    <row r="5" s="49" customFormat="1" ht="49" customHeight="1" spans="1:244">
      <c r="A5" s="65"/>
      <c r="B5" s="62" t="s">
        <v>10</v>
      </c>
      <c r="C5" s="63" t="s">
        <v>11</v>
      </c>
      <c r="D5" s="63" t="s">
        <v>12</v>
      </c>
      <c r="E5" s="63"/>
      <c r="F5" s="63"/>
      <c r="G5" s="63"/>
      <c r="H5" s="64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</row>
    <row r="6" s="50" customFormat="1" ht="39" customHeight="1" spans="1:255">
      <c r="A6" s="66" t="s">
        <v>13</v>
      </c>
      <c r="B6" s="67">
        <f>SUM(B7:B8)</f>
        <v>261</v>
      </c>
      <c r="C6" s="67">
        <f t="shared" ref="C6:H6" si="0">SUM(C7:C8)</f>
        <v>37.56</v>
      </c>
      <c r="D6" s="67"/>
      <c r="E6" s="67">
        <f t="shared" si="0"/>
        <v>298.56</v>
      </c>
      <c r="F6" s="67"/>
      <c r="G6" s="67">
        <f t="shared" si="0"/>
        <v>327.8</v>
      </c>
      <c r="H6" s="67">
        <f t="shared" si="0"/>
        <v>-29.24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</row>
    <row r="7" s="51" customFormat="1" ht="34" customHeight="1" spans="1:244">
      <c r="A7" s="68" t="s">
        <v>14</v>
      </c>
      <c r="B7" s="69">
        <v>261</v>
      </c>
      <c r="C7" s="69">
        <v>7.56</v>
      </c>
      <c r="D7" s="67"/>
      <c r="E7" s="69">
        <f>SUM(B7:D7)</f>
        <v>268.56</v>
      </c>
      <c r="F7" s="69"/>
      <c r="G7" s="69">
        <v>300.8</v>
      </c>
      <c r="H7" s="69">
        <f>E7-G7</f>
        <v>-32.24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</row>
    <row r="8" ht="34" customHeight="1" spans="1:8">
      <c r="A8" s="70" t="s">
        <v>15</v>
      </c>
      <c r="B8" s="71"/>
      <c r="C8" s="69">
        <v>30</v>
      </c>
      <c r="D8" s="69"/>
      <c r="E8" s="69">
        <v>30</v>
      </c>
      <c r="F8" s="69"/>
      <c r="G8" s="69">
        <v>27</v>
      </c>
      <c r="H8" s="69">
        <f>E8-G8</f>
        <v>3</v>
      </c>
    </row>
  </sheetData>
  <mergeCells count="7">
    <mergeCell ref="A2:H2"/>
    <mergeCell ref="C4:D4"/>
    <mergeCell ref="A4:A5"/>
    <mergeCell ref="E4:E5"/>
    <mergeCell ref="F4:F5"/>
    <mergeCell ref="G4:G5"/>
    <mergeCell ref="H4:H5"/>
  </mergeCells>
  <printOptions horizontalCentered="1"/>
  <pageMargins left="0.472222222222222" right="0.590277777777778" top="0.590277777777778" bottom="0.904861111111111" header="0.472222222222222" footer="0.550694444444444"/>
  <pageSetup paperSize="9" scale="80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5.75"/>
  <cols>
    <col min="1" max="1" width="20" style="6" customWidth="1"/>
    <col min="2" max="4" width="11.875" style="6" customWidth="1"/>
    <col min="5" max="6" width="17.125" style="6" customWidth="1"/>
    <col min="7" max="7" width="12.875" style="6" customWidth="1"/>
    <col min="8" max="8" width="16.125" style="6" customWidth="1"/>
    <col min="9" max="9" width="15.75" style="6" customWidth="1"/>
    <col min="10" max="10" width="14.1916666666667" style="6" customWidth="1"/>
    <col min="11" max="16384" width="9" style="6"/>
  </cols>
  <sheetData>
    <row r="1" s="1" customFormat="1" ht="25" customHeight="1" spans="1:1">
      <c r="A1" s="31" t="s">
        <v>16</v>
      </c>
    </row>
    <row r="2" ht="46" customHeight="1" spans="1:10">
      <c r="A2" s="8" t="s">
        <v>17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5" customHeight="1" spans="5:10">
      <c r="E3" s="10"/>
      <c r="F3" s="10"/>
      <c r="G3" s="10"/>
      <c r="J3" s="42" t="s">
        <v>2</v>
      </c>
    </row>
    <row r="4" s="2" customFormat="1" ht="36" customHeight="1" spans="1:10">
      <c r="A4" s="12" t="s">
        <v>3</v>
      </c>
      <c r="B4" s="12" t="s">
        <v>10</v>
      </c>
      <c r="C4" s="13"/>
      <c r="D4" s="13"/>
      <c r="E4" s="13"/>
      <c r="F4" s="32" t="s">
        <v>18</v>
      </c>
      <c r="G4" s="32" t="s">
        <v>19</v>
      </c>
      <c r="H4" s="33" t="s">
        <v>20</v>
      </c>
      <c r="I4" s="32" t="s">
        <v>8</v>
      </c>
      <c r="J4" s="32" t="s">
        <v>21</v>
      </c>
    </row>
    <row r="5" s="3" customFormat="1" ht="57" customHeight="1" spans="1:10">
      <c r="A5" s="17"/>
      <c r="B5" s="17" t="s">
        <v>22</v>
      </c>
      <c r="C5" s="17" t="s">
        <v>23</v>
      </c>
      <c r="D5" s="17" t="s">
        <v>24</v>
      </c>
      <c r="E5" s="18" t="s">
        <v>25</v>
      </c>
      <c r="F5" s="32"/>
      <c r="G5" s="32"/>
      <c r="H5" s="33"/>
      <c r="I5" s="32"/>
      <c r="J5" s="32"/>
    </row>
    <row r="6" s="3" customFormat="1" ht="25" customHeight="1" spans="1:10">
      <c r="A6" s="17" t="s">
        <v>26</v>
      </c>
      <c r="B6" s="17" t="s">
        <v>27</v>
      </c>
      <c r="C6" s="17" t="s">
        <v>28</v>
      </c>
      <c r="D6" s="17" t="s">
        <v>29</v>
      </c>
      <c r="E6" s="17" t="s">
        <v>30</v>
      </c>
      <c r="F6" s="34" t="s">
        <v>31</v>
      </c>
      <c r="G6" s="19" t="s">
        <v>32</v>
      </c>
      <c r="H6" s="35" t="s">
        <v>33</v>
      </c>
      <c r="I6" s="43" t="s">
        <v>34</v>
      </c>
      <c r="J6" s="17" t="s">
        <v>35</v>
      </c>
    </row>
    <row r="7" s="4" customFormat="1" ht="37" customHeight="1" spans="1:10">
      <c r="A7" s="21" t="s">
        <v>13</v>
      </c>
      <c r="B7" s="22">
        <f t="shared" ref="B7:J7" si="0">B8</f>
        <v>12</v>
      </c>
      <c r="C7" s="22">
        <f t="shared" si="0"/>
        <v>30</v>
      </c>
      <c r="D7" s="22">
        <f t="shared" si="0"/>
        <v>45</v>
      </c>
      <c r="E7" s="36">
        <f t="shared" si="0"/>
        <v>261</v>
      </c>
      <c r="F7" s="36">
        <f t="shared" si="0"/>
        <v>261</v>
      </c>
      <c r="G7" s="36">
        <f t="shared" si="0"/>
        <v>0</v>
      </c>
      <c r="H7" s="37">
        <f t="shared" si="0"/>
        <v>261</v>
      </c>
      <c r="I7" s="44">
        <f t="shared" si="0"/>
        <v>294</v>
      </c>
      <c r="J7" s="44">
        <f t="shared" si="0"/>
        <v>-33</v>
      </c>
    </row>
    <row r="8" s="5" customFormat="1" ht="37" customHeight="1" spans="1:10">
      <c r="A8" s="23" t="s">
        <v>14</v>
      </c>
      <c r="B8" s="24">
        <v>12</v>
      </c>
      <c r="C8" s="24">
        <v>30</v>
      </c>
      <c r="D8" s="38">
        <v>45</v>
      </c>
      <c r="E8" s="25">
        <f>ROUND((B8+C8+D8)*3,2)</f>
        <v>261</v>
      </c>
      <c r="F8" s="39">
        <f>E8</f>
        <v>261</v>
      </c>
      <c r="G8" s="40"/>
      <c r="H8" s="39">
        <f>F8+G8</f>
        <v>261</v>
      </c>
      <c r="I8" s="39">
        <v>294</v>
      </c>
      <c r="J8" s="45">
        <f>H8-I8</f>
        <v>-33</v>
      </c>
    </row>
    <row r="9" ht="53" customHeight="1" spans="1:10">
      <c r="A9" s="41" t="s">
        <v>36</v>
      </c>
      <c r="B9" s="41"/>
      <c r="C9" s="41"/>
      <c r="D9" s="41"/>
      <c r="E9" s="41"/>
      <c r="F9" s="41"/>
      <c r="G9" s="41"/>
      <c r="H9" s="41"/>
      <c r="I9" s="41"/>
      <c r="J9" s="41"/>
    </row>
  </sheetData>
  <mergeCells count="9">
    <mergeCell ref="A2:J2"/>
    <mergeCell ref="B4:E4"/>
    <mergeCell ref="A9:J9"/>
    <mergeCell ref="A4:A5"/>
    <mergeCell ref="F4:F5"/>
    <mergeCell ref="G4:G5"/>
    <mergeCell ref="H4:H5"/>
    <mergeCell ref="I4:I5"/>
    <mergeCell ref="J4:J5"/>
  </mergeCells>
  <printOptions horizontalCentered="1"/>
  <pageMargins left="0.393055555555556" right="0.393055555555556" top="0.66875" bottom="1" header="0.511805555555556" footer="0.511805555555556"/>
  <pageSetup paperSize="9" scale="80" fitToHeight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5.75" outlineLevelCol="6"/>
  <cols>
    <col min="1" max="1" width="28.75" style="6" customWidth="1"/>
    <col min="2" max="2" width="11.7583333333333" style="6" customWidth="1"/>
    <col min="3" max="3" width="14" style="6" customWidth="1"/>
    <col min="4" max="4" width="11.7583333333333" style="6" customWidth="1"/>
    <col min="5" max="5" width="15.875" style="6" customWidth="1"/>
    <col min="6" max="6" width="17" style="6" customWidth="1"/>
    <col min="7" max="7" width="13" style="6" customWidth="1"/>
    <col min="8" max="16384" width="9" style="6"/>
  </cols>
  <sheetData>
    <row r="1" s="1" customFormat="1" ht="25" customHeight="1" spans="1:1">
      <c r="A1" s="7" t="s">
        <v>37</v>
      </c>
    </row>
    <row r="2" ht="33" customHeight="1" spans="1:7">
      <c r="A2" s="8" t="s">
        <v>38</v>
      </c>
      <c r="B2" s="9"/>
      <c r="C2" s="9"/>
      <c r="D2" s="9"/>
      <c r="E2" s="9"/>
      <c r="F2" s="9"/>
      <c r="G2" s="9"/>
    </row>
    <row r="3" s="1" customFormat="1" ht="25" customHeight="1" spans="5:7">
      <c r="E3" s="10"/>
      <c r="G3" s="11" t="s">
        <v>39</v>
      </c>
    </row>
    <row r="4" s="2" customFormat="1" ht="31" customHeight="1" spans="1:7">
      <c r="A4" s="12" t="s">
        <v>3</v>
      </c>
      <c r="B4" s="12" t="s">
        <v>40</v>
      </c>
      <c r="C4" s="13"/>
      <c r="D4" s="13"/>
      <c r="E4" s="13"/>
      <c r="F4" s="14" t="s">
        <v>41</v>
      </c>
      <c r="G4" s="14" t="s">
        <v>21</v>
      </c>
    </row>
    <row r="5" s="2" customFormat="1" ht="31" customHeight="1" spans="1:7">
      <c r="A5" s="13"/>
      <c r="B5" s="15" t="s">
        <v>42</v>
      </c>
      <c r="C5" s="16"/>
      <c r="D5" s="15" t="s">
        <v>43</v>
      </c>
      <c r="E5" s="16"/>
      <c r="F5" s="14"/>
      <c r="G5" s="14"/>
    </row>
    <row r="6" s="3" customFormat="1" ht="31" customHeight="1" spans="1:7">
      <c r="A6" s="17"/>
      <c r="B6" s="18" t="s">
        <v>44</v>
      </c>
      <c r="C6" s="18" t="s">
        <v>25</v>
      </c>
      <c r="D6" s="18" t="s">
        <v>44</v>
      </c>
      <c r="E6" s="18" t="s">
        <v>25</v>
      </c>
      <c r="F6" s="19"/>
      <c r="G6" s="19"/>
    </row>
    <row r="7" s="3" customFormat="1" ht="33" customHeight="1" spans="1:7">
      <c r="A7" s="17" t="s">
        <v>26</v>
      </c>
      <c r="B7" s="17" t="s">
        <v>27</v>
      </c>
      <c r="C7" s="17" t="s">
        <v>45</v>
      </c>
      <c r="D7" s="17" t="s">
        <v>29</v>
      </c>
      <c r="E7" s="17" t="s">
        <v>46</v>
      </c>
      <c r="F7" s="20" t="s">
        <v>47</v>
      </c>
      <c r="G7" s="17" t="s">
        <v>48</v>
      </c>
    </row>
    <row r="8" s="4" customFormat="1" ht="25" customHeight="1" spans="1:7">
      <c r="A8" s="21" t="s">
        <v>13</v>
      </c>
      <c r="B8" s="22">
        <f t="shared" ref="B8:G8" si="0">B10+B9</f>
        <v>20</v>
      </c>
      <c r="C8" s="22">
        <f t="shared" si="0"/>
        <v>30</v>
      </c>
      <c r="D8" s="22">
        <f t="shared" si="0"/>
        <v>7</v>
      </c>
      <c r="E8" s="22">
        <f t="shared" si="0"/>
        <v>7.56</v>
      </c>
      <c r="F8" s="22">
        <f t="shared" si="0"/>
        <v>33.8</v>
      </c>
      <c r="G8" s="22">
        <f t="shared" si="0"/>
        <v>3.76</v>
      </c>
    </row>
    <row r="9" s="5" customFormat="1" ht="25" customHeight="1" spans="1:7">
      <c r="A9" s="23" t="s">
        <v>14</v>
      </c>
      <c r="B9" s="24"/>
      <c r="C9" s="25"/>
      <c r="D9" s="24">
        <v>7</v>
      </c>
      <c r="E9" s="26">
        <f>ROUND(D9*0.012*90,2)</f>
        <v>7.56</v>
      </c>
      <c r="F9" s="27">
        <f>ROUND((C9+E9)*0.9,2)</f>
        <v>6.8</v>
      </c>
      <c r="G9" s="27">
        <f>C9+E9-F9</f>
        <v>0.76</v>
      </c>
    </row>
    <row r="10" s="5" customFormat="1" ht="33" customHeight="1" spans="1:7">
      <c r="A10" s="28" t="s">
        <v>15</v>
      </c>
      <c r="B10" s="24">
        <v>20</v>
      </c>
      <c r="C10" s="25">
        <f>ROUND(B10*1.5,2)</f>
        <v>30</v>
      </c>
      <c r="D10" s="24"/>
      <c r="E10" s="26"/>
      <c r="F10" s="27">
        <f>ROUND((C10+E10)*0.9,2)</f>
        <v>27</v>
      </c>
      <c r="G10" s="27">
        <f>C10+E10-F10</f>
        <v>3</v>
      </c>
    </row>
    <row r="11" ht="49" customHeight="1" spans="1:7">
      <c r="A11" s="29" t="s">
        <v>49</v>
      </c>
      <c r="B11" s="30"/>
      <c r="C11" s="30"/>
      <c r="D11" s="30"/>
      <c r="E11" s="30"/>
      <c r="F11" s="30"/>
      <c r="G11" s="30"/>
    </row>
  </sheetData>
  <mergeCells count="8">
    <mergeCell ref="A2:G2"/>
    <mergeCell ref="B4:E4"/>
    <mergeCell ref="B5:C5"/>
    <mergeCell ref="D5:E5"/>
    <mergeCell ref="A11:G11"/>
    <mergeCell ref="A4:A6"/>
    <mergeCell ref="F4:F6"/>
    <mergeCell ref="G4:G6"/>
  </mergeCells>
  <printOptions horizontalCentered="1"/>
  <pageMargins left="0.393055555555556" right="0.354166666666667" top="0.629861111111111" bottom="1" header="0.511805555555556" footer="0.511805555555556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毕业后教育阶段</vt:lpstr>
      <vt:lpstr>继续教育阶段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邹楚锶</cp:lastModifiedBy>
  <cp:revision>1</cp:revision>
  <dcterms:created xsi:type="dcterms:W3CDTF">2016-12-17T09:42:00Z</dcterms:created>
  <dcterms:modified xsi:type="dcterms:W3CDTF">2025-06-27T02:59:11Z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49A418D2E7F14A189B443C40AB8C9EF6_13</vt:lpwstr>
  </property>
</Properties>
</file>